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588" windowWidth="15120" windowHeight="7536" tabRatio="669"/>
  </bookViews>
  <sheets>
    <sheet name="итог" sheetId="17" r:id="rId1"/>
  </sheets>
  <definedNames>
    <definedName name="_xlnm.Print_Area" localSheetId="0">итог!$A$1:$N$56</definedName>
  </definedNames>
  <calcPr calcId="145621"/>
</workbook>
</file>

<file path=xl/calcChain.xml><?xml version="1.0" encoding="utf-8"?>
<calcChain xmlns="http://schemas.openxmlformats.org/spreadsheetml/2006/main">
  <c r="M54" i="17" l="1"/>
  <c r="L54" i="17"/>
  <c r="K54" i="17"/>
  <c r="J54" i="17"/>
  <c r="I54" i="17"/>
  <c r="H54" i="17"/>
  <c r="G54" i="17"/>
  <c r="F54" i="17"/>
  <c r="E54" i="17"/>
  <c r="D54" i="17"/>
  <c r="C54" i="17"/>
  <c r="N54" i="17" s="1"/>
  <c r="B54" i="17"/>
  <c r="M53" i="17"/>
  <c r="L53" i="17"/>
  <c r="K53" i="17"/>
  <c r="J53" i="17"/>
  <c r="I53" i="17"/>
  <c r="H53" i="17"/>
  <c r="G53" i="17"/>
  <c r="F53" i="17"/>
  <c r="E53" i="17"/>
  <c r="D53" i="17"/>
  <c r="C53" i="17"/>
  <c r="N53" i="17" s="1"/>
  <c r="B53" i="17"/>
  <c r="M52" i="17"/>
  <c r="L52" i="17"/>
  <c r="K52" i="17"/>
  <c r="J52" i="17"/>
  <c r="I52" i="17"/>
  <c r="H52" i="17"/>
  <c r="G52" i="17"/>
  <c r="F52" i="17"/>
  <c r="E52" i="17"/>
  <c r="D52" i="17"/>
  <c r="C52" i="17"/>
  <c r="N52" i="17" s="1"/>
  <c r="B52" i="17"/>
  <c r="M51" i="17"/>
  <c r="L51" i="17"/>
  <c r="K51" i="17"/>
  <c r="J51" i="17"/>
  <c r="I51" i="17"/>
  <c r="H51" i="17"/>
  <c r="G51" i="17"/>
  <c r="F51" i="17"/>
  <c r="E51" i="17"/>
  <c r="D51" i="17"/>
  <c r="C51" i="17"/>
  <c r="N51" i="17" s="1"/>
  <c r="B51" i="17"/>
  <c r="M50" i="17"/>
  <c r="L50" i="17"/>
  <c r="K50" i="17"/>
  <c r="J50" i="17"/>
  <c r="I50" i="17"/>
  <c r="H50" i="17"/>
  <c r="G50" i="17"/>
  <c r="F50" i="17"/>
  <c r="E50" i="17"/>
  <c r="D50" i="17"/>
  <c r="C50" i="17"/>
  <c r="N50" i="17" s="1"/>
  <c r="B50" i="17"/>
  <c r="M49" i="17"/>
  <c r="L49" i="17"/>
  <c r="K49" i="17"/>
  <c r="J49" i="17"/>
  <c r="I49" i="17"/>
  <c r="H49" i="17"/>
  <c r="G49" i="17"/>
  <c r="F49" i="17"/>
  <c r="E49" i="17"/>
  <c r="D49" i="17"/>
  <c r="C49" i="17"/>
  <c r="N49" i="17" s="1"/>
  <c r="B49" i="17"/>
  <c r="M48" i="17"/>
  <c r="L48" i="17"/>
  <c r="K48" i="17"/>
  <c r="J48" i="17"/>
  <c r="I48" i="17"/>
  <c r="H48" i="17"/>
  <c r="G48" i="17"/>
  <c r="F48" i="17"/>
  <c r="E48" i="17"/>
  <c r="D48" i="17"/>
  <c r="C48" i="17"/>
  <c r="N48" i="17" s="1"/>
  <c r="B48" i="17"/>
  <c r="N47" i="17"/>
  <c r="M47" i="17"/>
  <c r="L47" i="17"/>
  <c r="K47" i="17"/>
  <c r="J47" i="17"/>
  <c r="I47" i="17"/>
  <c r="H47" i="17"/>
  <c r="G47" i="17"/>
  <c r="F47" i="17"/>
  <c r="E47" i="17"/>
  <c r="D47" i="17"/>
  <c r="C47" i="17"/>
  <c r="B47" i="17"/>
  <c r="M46" i="17"/>
  <c r="L46" i="17"/>
  <c r="K46" i="17"/>
  <c r="J46" i="17"/>
  <c r="I46" i="17"/>
  <c r="H46" i="17"/>
  <c r="G46" i="17"/>
  <c r="F46" i="17"/>
  <c r="E46" i="17"/>
  <c r="D46" i="17"/>
  <c r="C46" i="17"/>
  <c r="N46" i="17" s="1"/>
  <c r="B46" i="17"/>
  <c r="N45" i="17"/>
  <c r="M45" i="17"/>
  <c r="L45" i="17"/>
  <c r="K45" i="17"/>
  <c r="J45" i="17"/>
  <c r="I45" i="17"/>
  <c r="H45" i="17"/>
  <c r="G45" i="17"/>
  <c r="F45" i="17"/>
  <c r="E45" i="17"/>
  <c r="D45" i="17"/>
  <c r="C45" i="17"/>
  <c r="B45" i="17"/>
  <c r="M44" i="17"/>
  <c r="L44" i="17"/>
  <c r="K44" i="17"/>
  <c r="J44" i="17"/>
  <c r="I44" i="17"/>
  <c r="H44" i="17"/>
  <c r="G44" i="17"/>
  <c r="F44" i="17"/>
  <c r="E44" i="17"/>
  <c r="D44" i="17"/>
  <c r="C44" i="17"/>
  <c r="N44" i="17" s="1"/>
  <c r="B44" i="17"/>
  <c r="N43" i="17"/>
  <c r="N55" i="17" s="1"/>
  <c r="M43" i="17"/>
  <c r="M55" i="17" s="1"/>
  <c r="L43" i="17"/>
  <c r="L55" i="17" s="1"/>
  <c r="K43" i="17"/>
  <c r="K55" i="17" s="1"/>
  <c r="J43" i="17"/>
  <c r="J55" i="17" s="1"/>
  <c r="I43" i="17"/>
  <c r="I55" i="17" s="1"/>
  <c r="H43" i="17"/>
  <c r="H55" i="17" s="1"/>
  <c r="G43" i="17"/>
  <c r="G55" i="17" s="1"/>
  <c r="F43" i="17"/>
  <c r="F55" i="17" s="1"/>
  <c r="E43" i="17"/>
  <c r="E55" i="17" s="1"/>
  <c r="D43" i="17"/>
  <c r="D55" i="17" s="1"/>
  <c r="C43" i="17"/>
  <c r="C55" i="17" s="1"/>
  <c r="B43" i="17"/>
  <c r="B55" i="17" s="1"/>
  <c r="M38" i="17"/>
  <c r="L38" i="17"/>
  <c r="K38" i="17"/>
  <c r="J38" i="17"/>
  <c r="I38" i="17"/>
  <c r="H38" i="17"/>
  <c r="G38" i="17"/>
  <c r="F38" i="17"/>
  <c r="E38" i="17"/>
  <c r="D38" i="17"/>
  <c r="C38" i="17"/>
  <c r="B38" i="17"/>
  <c r="N37" i="17"/>
  <c r="N36" i="17"/>
  <c r="N35" i="17"/>
  <c r="N34" i="17"/>
  <c r="N33" i="17"/>
  <c r="N32" i="17"/>
  <c r="N31" i="17"/>
  <c r="N30" i="17"/>
  <c r="N29" i="17"/>
  <c r="N28" i="17"/>
  <c r="N27" i="17"/>
  <c r="N26" i="17"/>
  <c r="N38" i="17" s="1"/>
  <c r="M21" i="17"/>
  <c r="L21" i="17"/>
  <c r="K21" i="17"/>
  <c r="J21" i="17"/>
  <c r="I21" i="17"/>
  <c r="H21" i="17"/>
  <c r="G21" i="17"/>
  <c r="F21" i="17"/>
  <c r="E21" i="17"/>
  <c r="D21" i="17"/>
  <c r="C21" i="17"/>
  <c r="B21" i="17"/>
  <c r="N20" i="17"/>
  <c r="N19" i="17"/>
  <c r="N18" i="17"/>
  <c r="N17" i="17"/>
  <c r="N16" i="17"/>
  <c r="N15" i="17"/>
  <c r="N14" i="17"/>
  <c r="N13" i="17"/>
  <c r="N12" i="17"/>
  <c r="N11" i="17"/>
  <c r="N10" i="17"/>
  <c r="N9" i="17"/>
  <c r="N21" i="17" s="1"/>
</calcChain>
</file>

<file path=xl/sharedStrings.xml><?xml version="1.0" encoding="utf-8"?>
<sst xmlns="http://schemas.openxmlformats.org/spreadsheetml/2006/main" count="106" uniqueCount="35">
  <si>
    <t>теплоснабжение</t>
  </si>
  <si>
    <t>водоснабжение</t>
  </si>
  <si>
    <t>водоотведение</t>
  </si>
  <si>
    <t>Квт/ч</t>
  </si>
  <si>
    <t>руб.</t>
  </si>
  <si>
    <t>куб.м.</t>
  </si>
  <si>
    <t>месяц</t>
  </si>
  <si>
    <t>Итого, руб</t>
  </si>
  <si>
    <t>Гкал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</si>
  <si>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</si>
  <si>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</si>
  <si>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</si>
  <si>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</si>
  <si>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</si>
  <si>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</si>
  <si>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</si>
  <si>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</si>
  <si>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</si>
  <si>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</si>
  <si>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</si>
  <si>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</si>
  <si>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 xml:space="preserve">Итого </t>
  </si>
  <si>
    <t>Разница 2020-2019</t>
  </si>
  <si>
    <t>вывоз ТКО</t>
  </si>
  <si>
    <t>электроэнергия</t>
  </si>
  <si>
    <r>
      <rPr>
        <sz val="14"/>
        <color theme="1"/>
        <rFont val="Times New Roman"/>
        <family val="1"/>
        <charset val="204"/>
      </rPr>
      <t xml:space="preserve"> 2019 год 
(администрация Советского района)</t>
    </r>
    <r>
      <rPr>
        <sz val="11"/>
        <color theme="1"/>
        <rFont val="Calibri"/>
        <family val="2"/>
        <charset val="204"/>
        <scheme val="minor"/>
      </rPr>
      <t xml:space="preserve">
</t>
    </r>
  </si>
  <si>
    <r>
      <rPr>
        <sz val="14"/>
        <color theme="1"/>
        <rFont val="Times New Roman"/>
        <family val="1"/>
        <charset val="204"/>
      </rPr>
      <t>2020 год 
(администрация Советского района)</t>
    </r>
    <r>
      <rPr>
        <sz val="11"/>
        <color theme="1"/>
        <rFont val="Calibri"/>
        <family val="2"/>
        <charset val="204"/>
        <scheme val="minor"/>
      </rPr>
      <t xml:space="preserve">
</t>
    </r>
  </si>
  <si>
    <r>
      <t xml:space="preserve">Наименование МУ </t>
    </r>
    <r>
      <rPr>
        <b/>
        <i/>
        <u/>
        <sz val="12"/>
        <color theme="1"/>
        <rFont val="Times New Roman"/>
        <family val="1"/>
        <charset val="204"/>
      </rPr>
      <t>Муниципальное автономное учреждение "Спортивная школа олимпийского резерва Советского района"</t>
    </r>
  </si>
  <si>
    <t>газоснабжение</t>
  </si>
  <si>
    <r>
      <t xml:space="preserve">Численность - </t>
    </r>
    <r>
      <rPr>
        <b/>
        <u/>
        <sz val="12"/>
        <color theme="1"/>
        <rFont val="Times New Roman"/>
        <family val="1"/>
        <charset val="204"/>
      </rPr>
      <t>131</t>
    </r>
    <r>
      <rPr>
        <b/>
        <sz val="12"/>
        <color theme="1"/>
        <rFont val="Times New Roman"/>
        <family val="1"/>
        <charset val="204"/>
      </rPr>
      <t xml:space="preserve"> человек </t>
    </r>
  </si>
  <si>
    <r>
      <t>10³ м</t>
    </r>
    <r>
      <rPr>
        <sz val="12"/>
        <color theme="1"/>
        <rFont val="Calibri"/>
        <family val="2"/>
        <charset val="204"/>
      </rPr>
      <t>³</t>
    </r>
  </si>
  <si>
    <t>10³ м³</t>
  </si>
  <si>
    <r>
      <t>Площадь помещения -</t>
    </r>
    <r>
      <rPr>
        <b/>
        <u/>
        <sz val="12"/>
        <color theme="1"/>
        <rFont val="Times New Roman"/>
        <family val="1"/>
        <charset val="204"/>
      </rPr>
      <t>10 098,4</t>
    </r>
    <r>
      <rPr>
        <b/>
        <sz val="12"/>
        <color theme="1"/>
        <rFont val="Times New Roman"/>
        <family val="1"/>
        <charset val="204"/>
      </rPr>
      <t xml:space="preserve"> кв.м. </t>
    </r>
  </si>
  <si>
    <t>Сравнительный анализ расходов потребления энергоресурсов за 2019,2020 годы</t>
  </si>
  <si>
    <t xml:space="preserve">электроэнергия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</si>
</sst>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#,##0.0"/>
    <numFmt numFmtId="166" formatCode="0.000"/>
  </numFmts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" fontId="0" fillId="0" borderId="0" xfId="0" applyNumberFormat="1"/>
    <xf numFmtId="4" fontId="1" fillId="0" borderId="1" xfId="0" applyNumberFormat="1" applyFont="1" applyBorder="1" applyAlignment="1">
      <alignment horizontal="center" vertical="top" wrapText="1" shrinkToFit="1"/>
    </xf>
    <xf numFmtId="164" fontId="1" fillId="0" borderId="1" xfId="0" applyNumberFormat="1" applyFont="1" applyBorder="1" applyAlignment="1">
      <alignment horizontal="center" vertical="top" wrapText="1" shrinkToFit="1"/>
    </xf>
    <xf numFmtId="4" fontId="2" fillId="0" borderId="1" xfId="0" applyNumberFormat="1" applyFont="1" applyBorder="1" applyAlignment="1">
      <alignment horizontal="center" vertical="top" wrapText="1" shrinkToFit="1"/>
    </xf>
    <xf numFmtId="164" fontId="2" fillId="0" borderId="1" xfId="0" applyNumberFormat="1" applyFont="1" applyBorder="1" applyAlignment="1">
      <alignment horizontal="center" vertical="top" wrapText="1" shrinkToFi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/>
    <xf numFmtId="165" fontId="2" fillId="0" borderId="1" xfId="0" applyNumberFormat="1" applyFont="1" applyBorder="1" applyAlignment="1">
      <alignment horizontal="center" vertical="top" wrapText="1" shrinkToFit="1"/>
    </xf>
    <xf numFmtId="0" fontId="1" fillId="0" borderId="1" xfId="0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left" vertical="top" wrapText="1" indent="1" shrinkToFit="1"/>
    </xf>
    <xf numFmtId="166" fontId="8" fillId="2" borderId="1" xfId="0" applyNumberFormat="1" applyFont="1" applyFill="1" applyBorder="1" applyAlignment="1">
      <alignment horizontal="center" vertical="top" wrapText="1" shrinkToFit="1"/>
    </xf>
    <xf numFmtId="2" fontId="8" fillId="2" borderId="1" xfId="0" applyNumberFormat="1" applyFont="1" applyFill="1" applyBorder="1" applyAlignment="1">
      <alignment horizontal="center" vertical="top" wrapText="1" shrinkToFit="1"/>
    </xf>
    <xf numFmtId="2" fontId="9" fillId="2" borderId="1" xfId="0" applyNumberFormat="1" applyFont="1" applyFill="1" applyBorder="1" applyAlignment="1">
      <alignment horizontal="center" vertical="top" wrapText="1" shrinkToFit="1"/>
    </xf>
    <xf numFmtId="166" fontId="9" fillId="2" borderId="1" xfId="0" applyNumberFormat="1" applyFont="1" applyFill="1" applyBorder="1" applyAlignment="1">
      <alignment horizontal="center" vertical="top" wrapText="1" shrinkToFit="1"/>
    </xf>
    <xf numFmtId="0" fontId="1" fillId="0" borderId="1" xfId="0" applyFont="1" applyBorder="1" applyAlignment="1">
      <alignment horizontal="center" vertical="top" wrapText="1"/>
    </xf>
    <xf numFmtId="0" fontId="10" fillId="0" borderId="0" xfId="0" applyFont="1" applyFill="1" applyBorder="1" applyAlignment="1">
      <alignment horizontal="left" vertical="top" wrapText="1"/>
    </xf>
    <xf numFmtId="0" fontId="0" fillId="0" borderId="0" xfId="0" applyAlignment="1"/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3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wrapText="1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5"/>
  <sheetViews>
    <sheetView tabSelected="1" view="pageBreakPreview" zoomScale="90" zoomScaleNormal="100" zoomScaleSheetLayoutView="90" workbookViewId="0">
      <selection activeCell="A59" sqref="A59:N75"/>
    </sheetView>
  </sheetViews>
  <sheetFormatPr defaultRowHeight="14.4" x14ac:dyDescent="0.3"/>
  <cols>
    <col min="1" max="1" width="12.33203125" customWidth="1"/>
    <col min="2" max="11" width="12.6640625" customWidth="1"/>
    <col min="12" max="12" width="13.77734375" customWidth="1"/>
    <col min="13" max="13" width="12.109375" customWidth="1"/>
    <col min="14" max="14" width="15.21875" customWidth="1"/>
  </cols>
  <sheetData>
    <row r="1" spans="1:14" ht="19.2" x14ac:dyDescent="0.35">
      <c r="A1" s="23" t="s">
        <v>33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3" spans="1:14" ht="16.2" x14ac:dyDescent="0.35">
      <c r="A3" s="7" t="s">
        <v>27</v>
      </c>
    </row>
    <row r="4" spans="1:14" ht="15.6" x14ac:dyDescent="0.3">
      <c r="A4" s="7" t="s">
        <v>29</v>
      </c>
    </row>
    <row r="5" spans="1:14" ht="15.6" x14ac:dyDescent="0.3">
      <c r="A5" s="7" t="s">
        <v>32</v>
      </c>
    </row>
    <row r="6" spans="1:14" ht="15" x14ac:dyDescent="0.35">
      <c r="A6" s="22" t="s">
        <v>25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</row>
    <row r="7" spans="1:14" ht="30.75" customHeight="1" x14ac:dyDescent="0.3">
      <c r="A7" s="15" t="s">
        <v>6</v>
      </c>
      <c r="B7" s="15" t="s">
        <v>34</v>
      </c>
      <c r="C7" s="15"/>
      <c r="D7" s="15" t="s">
        <v>28</v>
      </c>
      <c r="E7" s="15"/>
      <c r="F7" s="15" t="s">
        <v>0</v>
      </c>
      <c r="G7" s="15"/>
      <c r="H7" s="15" t="s">
        <v>1</v>
      </c>
      <c r="I7" s="15"/>
      <c r="J7" s="15" t="s">
        <v>2</v>
      </c>
      <c r="K7" s="15"/>
      <c r="L7" s="15" t="s">
        <v>23</v>
      </c>
      <c r="M7" s="15"/>
      <c r="N7" s="15" t="s">
        <v>7</v>
      </c>
    </row>
    <row r="8" spans="1:14" ht="15.6" x14ac:dyDescent="0.3">
      <c r="A8" s="15"/>
      <c r="B8" s="9" t="s">
        <v>3</v>
      </c>
      <c r="C8" s="9" t="s">
        <v>4</v>
      </c>
      <c r="D8" s="9" t="s">
        <v>30</v>
      </c>
      <c r="E8" s="9" t="s">
        <v>4</v>
      </c>
      <c r="F8" s="9" t="s">
        <v>8</v>
      </c>
      <c r="G8" s="9" t="s">
        <v>4</v>
      </c>
      <c r="H8" s="9" t="s">
        <v>5</v>
      </c>
      <c r="I8" s="9" t="s">
        <v>4</v>
      </c>
      <c r="J8" s="9" t="s">
        <v>5</v>
      </c>
      <c r="K8" s="9" t="s">
        <v>4</v>
      </c>
      <c r="L8" s="9" t="s">
        <v>5</v>
      </c>
      <c r="M8" s="9" t="s">
        <v>4</v>
      </c>
      <c r="N8" s="15"/>
    </row>
    <row r="9" spans="1:14" ht="15.6" x14ac:dyDescent="0.3">
      <c r="A9" s="9" t="s">
        <v>9</v>
      </c>
      <c r="B9" s="3">
        <v>64.929000000000002</v>
      </c>
      <c r="C9" s="2">
        <v>422907.46</v>
      </c>
      <c r="D9" s="3">
        <v>34.94</v>
      </c>
      <c r="E9" s="2">
        <v>153515.18</v>
      </c>
      <c r="F9" s="3">
        <v>29.971</v>
      </c>
      <c r="G9" s="2">
        <v>60508.57</v>
      </c>
      <c r="H9" s="3">
        <v>1935.1320000000001</v>
      </c>
      <c r="I9" s="2">
        <v>140211.93</v>
      </c>
      <c r="J9" s="3">
        <v>1935.1320000000001</v>
      </c>
      <c r="K9" s="2">
        <v>124630.23</v>
      </c>
      <c r="L9" s="3">
        <v>24.440999999999999</v>
      </c>
      <c r="M9" s="2">
        <v>17886.32</v>
      </c>
      <c r="N9" s="4">
        <f>C9++E9+G9+I9+K9+M9</f>
        <v>919659.68999999983</v>
      </c>
    </row>
    <row r="10" spans="1:14" ht="15.6" x14ac:dyDescent="0.3">
      <c r="A10" s="9" t="s">
        <v>10</v>
      </c>
      <c r="B10" s="3">
        <v>64.158000000000001</v>
      </c>
      <c r="C10" s="2">
        <v>374770.23</v>
      </c>
      <c r="D10" s="3">
        <v>33.26</v>
      </c>
      <c r="E10" s="2">
        <v>146182.49</v>
      </c>
      <c r="F10" s="3">
        <v>28.314</v>
      </c>
      <c r="G10" s="2">
        <v>57163.25</v>
      </c>
      <c r="H10" s="3">
        <v>1728.663</v>
      </c>
      <c r="I10" s="2">
        <v>125252.01</v>
      </c>
      <c r="J10" s="3">
        <v>1728.663</v>
      </c>
      <c r="K10" s="2">
        <v>111332.8</v>
      </c>
      <c r="L10" s="3">
        <v>24.440999999999999</v>
      </c>
      <c r="M10" s="2">
        <v>17886.32</v>
      </c>
      <c r="N10" s="4">
        <f t="shared" ref="N10:N20" si="0">C10++E10+G10+I10+K10+M10</f>
        <v>832587.1</v>
      </c>
    </row>
    <row r="11" spans="1:14" ht="15.6" x14ac:dyDescent="0.3">
      <c r="A11" s="9" t="s">
        <v>11</v>
      </c>
      <c r="B11" s="3">
        <v>60.63</v>
      </c>
      <c r="C11" s="2">
        <v>356480.13</v>
      </c>
      <c r="D11" s="3">
        <v>30.152999999999999</v>
      </c>
      <c r="E11" s="2">
        <v>132098.72</v>
      </c>
      <c r="F11" s="3">
        <v>19.18</v>
      </c>
      <c r="G11" s="2">
        <v>38722.58</v>
      </c>
      <c r="H11" s="3">
        <v>2065.922</v>
      </c>
      <c r="I11" s="2">
        <v>149688.45000000001</v>
      </c>
      <c r="J11" s="3">
        <v>2065.922</v>
      </c>
      <c r="K11" s="2">
        <v>133053.63</v>
      </c>
      <c r="L11" s="3">
        <v>24.440999999999999</v>
      </c>
      <c r="M11" s="2">
        <v>17886.3</v>
      </c>
      <c r="N11" s="4">
        <f t="shared" si="0"/>
        <v>827929.80999999994</v>
      </c>
    </row>
    <row r="12" spans="1:14" ht="15.6" x14ac:dyDescent="0.3">
      <c r="A12" s="9" t="s">
        <v>12</v>
      </c>
      <c r="B12" s="3">
        <v>53.957999999999998</v>
      </c>
      <c r="C12" s="2">
        <v>319021.32</v>
      </c>
      <c r="D12" s="3">
        <v>30.555</v>
      </c>
      <c r="E12" s="2">
        <v>134084.26999999999</v>
      </c>
      <c r="F12" s="3">
        <v>30.064</v>
      </c>
      <c r="G12" s="2">
        <v>60696.32</v>
      </c>
      <c r="H12" s="3">
        <v>2241.42</v>
      </c>
      <c r="I12" s="2">
        <v>162404.32999999999</v>
      </c>
      <c r="J12" s="3">
        <v>2241.42</v>
      </c>
      <c r="K12" s="2">
        <v>144356.41</v>
      </c>
      <c r="L12" s="3">
        <v>24.420999999999999</v>
      </c>
      <c r="M12" s="2">
        <v>17556.75</v>
      </c>
      <c r="N12" s="4">
        <f t="shared" si="0"/>
        <v>838119.4</v>
      </c>
    </row>
    <row r="13" spans="1:14" ht="15.6" x14ac:dyDescent="0.3">
      <c r="A13" s="9" t="s">
        <v>13</v>
      </c>
      <c r="B13" s="3">
        <v>47.850999999999999</v>
      </c>
      <c r="C13" s="2">
        <v>282044.19</v>
      </c>
      <c r="D13" s="3">
        <v>23.355</v>
      </c>
      <c r="E13" s="2">
        <v>102480.6</v>
      </c>
      <c r="F13" s="3">
        <v>24.715</v>
      </c>
      <c r="G13" s="2">
        <v>49897.21</v>
      </c>
      <c r="H13" s="3">
        <v>2054.0230000000001</v>
      </c>
      <c r="I13" s="2">
        <v>148826.29</v>
      </c>
      <c r="J13" s="3">
        <v>2054.0230000000001</v>
      </c>
      <c r="K13" s="2">
        <v>132287.29</v>
      </c>
      <c r="L13" s="3">
        <v>5.5229999999999997</v>
      </c>
      <c r="M13" s="2">
        <v>3967.59</v>
      </c>
      <c r="N13" s="4">
        <f t="shared" si="0"/>
        <v>719503.17</v>
      </c>
    </row>
    <row r="14" spans="1:14" ht="15.6" x14ac:dyDescent="0.3">
      <c r="A14" s="9" t="s">
        <v>14</v>
      </c>
      <c r="B14" s="3">
        <v>38.055999999999997</v>
      </c>
      <c r="C14" s="2">
        <v>222160.27</v>
      </c>
      <c r="D14" s="3">
        <v>16.565999999999999</v>
      </c>
      <c r="E14" s="2">
        <v>72842.36</v>
      </c>
      <c r="F14" s="3">
        <v>8.2840000000000007</v>
      </c>
      <c r="G14" s="2">
        <v>20160</v>
      </c>
      <c r="H14" s="3">
        <v>1516.64</v>
      </c>
      <c r="I14" s="2">
        <v>91574.720000000001</v>
      </c>
      <c r="J14" s="3">
        <v>1516.64</v>
      </c>
      <c r="K14" s="2">
        <v>81398.070000000007</v>
      </c>
      <c r="L14" s="3">
        <v>5.5229999999999997</v>
      </c>
      <c r="M14" s="2">
        <v>3967.59</v>
      </c>
      <c r="N14" s="4">
        <f t="shared" si="0"/>
        <v>492103.01</v>
      </c>
    </row>
    <row r="15" spans="1:14" ht="15.6" x14ac:dyDescent="0.3">
      <c r="A15" s="9" t="s">
        <v>15</v>
      </c>
      <c r="B15" s="3">
        <v>9.2929999999999993</v>
      </c>
      <c r="C15" s="2">
        <v>57080.67</v>
      </c>
      <c r="D15" s="3">
        <v>1.0580000000000001</v>
      </c>
      <c r="E15" s="2">
        <v>4680.13</v>
      </c>
      <c r="F15" s="3">
        <v>0</v>
      </c>
      <c r="G15" s="2">
        <v>0</v>
      </c>
      <c r="H15" s="3">
        <v>632</v>
      </c>
      <c r="I15" s="2">
        <v>46702.27</v>
      </c>
      <c r="J15" s="3">
        <v>632</v>
      </c>
      <c r="K15" s="2">
        <v>41499.65</v>
      </c>
      <c r="L15" s="3">
        <v>5.5229999999999997</v>
      </c>
      <c r="M15" s="2">
        <v>3967.59</v>
      </c>
      <c r="N15" s="4">
        <f t="shared" si="0"/>
        <v>153930.31</v>
      </c>
    </row>
    <row r="16" spans="1:14" ht="15.6" x14ac:dyDescent="0.3">
      <c r="A16" s="9" t="s">
        <v>16</v>
      </c>
      <c r="B16" s="3">
        <v>23.442</v>
      </c>
      <c r="C16" s="2">
        <v>145604.29999999999</v>
      </c>
      <c r="D16" s="3">
        <v>13.54</v>
      </c>
      <c r="E16" s="2">
        <v>59800.34</v>
      </c>
      <c r="F16" s="3">
        <v>0</v>
      </c>
      <c r="G16" s="2">
        <v>0</v>
      </c>
      <c r="H16" s="3">
        <v>1031</v>
      </c>
      <c r="I16" s="2">
        <v>63488.98</v>
      </c>
      <c r="J16" s="3">
        <v>1031</v>
      </c>
      <c r="K16" s="2">
        <v>56416.32</v>
      </c>
      <c r="L16" s="3">
        <v>5.5229999999999997</v>
      </c>
      <c r="M16" s="2">
        <v>3823.47</v>
      </c>
      <c r="N16" s="4">
        <f t="shared" si="0"/>
        <v>329133.40999999997</v>
      </c>
    </row>
    <row r="17" spans="1:15" ht="15.6" x14ac:dyDescent="0.3">
      <c r="A17" s="9" t="s">
        <v>17</v>
      </c>
      <c r="B17" s="3">
        <v>44.893999999999998</v>
      </c>
      <c r="C17" s="2">
        <v>292500.06</v>
      </c>
      <c r="D17" s="3">
        <v>18.895</v>
      </c>
      <c r="E17" s="2">
        <v>83396.100000000006</v>
      </c>
      <c r="F17" s="3">
        <v>9.76</v>
      </c>
      <c r="G17" s="2">
        <v>16748.740000000002</v>
      </c>
      <c r="H17" s="3">
        <v>1673.83</v>
      </c>
      <c r="I17" s="2">
        <v>103072.87</v>
      </c>
      <c r="J17" s="3">
        <v>1673.83</v>
      </c>
      <c r="K17" s="2">
        <v>91473.35</v>
      </c>
      <c r="L17" s="3">
        <v>5.5229999999999997</v>
      </c>
      <c r="M17" s="2">
        <v>3823.47</v>
      </c>
      <c r="N17" s="4">
        <f t="shared" si="0"/>
        <v>591014.59</v>
      </c>
    </row>
    <row r="18" spans="1:15" ht="15.6" x14ac:dyDescent="0.3">
      <c r="A18" s="9" t="s">
        <v>18</v>
      </c>
      <c r="B18" s="3">
        <v>49.884999999999998</v>
      </c>
      <c r="C18" s="2">
        <v>323755.87</v>
      </c>
      <c r="D18" s="3">
        <v>13.23</v>
      </c>
      <c r="E18" s="2">
        <v>58509.25</v>
      </c>
      <c r="F18" s="3">
        <v>1.0660000000000001</v>
      </c>
      <c r="G18" s="2">
        <v>2195.1799999999998</v>
      </c>
      <c r="H18" s="3">
        <v>2162.04</v>
      </c>
      <c r="I18" s="2">
        <v>133134.65</v>
      </c>
      <c r="J18" s="3">
        <v>2162.04</v>
      </c>
      <c r="K18" s="2">
        <v>118061.75</v>
      </c>
      <c r="L18" s="3">
        <v>5.5229999999999997</v>
      </c>
      <c r="M18" s="2">
        <v>3823.47</v>
      </c>
      <c r="N18" s="4">
        <f t="shared" si="0"/>
        <v>639480.16999999993</v>
      </c>
    </row>
    <row r="19" spans="1:15" ht="15.6" x14ac:dyDescent="0.3">
      <c r="A19" s="9" t="s">
        <v>19</v>
      </c>
      <c r="B19" s="3">
        <v>64.486000000000004</v>
      </c>
      <c r="C19" s="2">
        <v>403138.79</v>
      </c>
      <c r="D19" s="3">
        <v>22.213999999999999</v>
      </c>
      <c r="E19" s="2">
        <v>98197.25</v>
      </c>
      <c r="F19" s="3">
        <v>41.07</v>
      </c>
      <c r="G19" s="2">
        <v>84599.02</v>
      </c>
      <c r="H19" s="3">
        <v>1890.55</v>
      </c>
      <c r="I19" s="2">
        <v>116363.54</v>
      </c>
      <c r="J19" s="3">
        <v>1890.55</v>
      </c>
      <c r="K19" s="2">
        <v>102222.2</v>
      </c>
      <c r="L19" s="3">
        <v>5.5229999999999997</v>
      </c>
      <c r="M19" s="2">
        <v>3823.47</v>
      </c>
      <c r="N19" s="4">
        <f t="shared" si="0"/>
        <v>808344.2699999999</v>
      </c>
    </row>
    <row r="20" spans="1:15" ht="15.6" x14ac:dyDescent="0.3">
      <c r="A20" s="9" t="s">
        <v>20</v>
      </c>
      <c r="B20" s="3">
        <v>62.213999999999999</v>
      </c>
      <c r="C20" s="2">
        <v>394560.71</v>
      </c>
      <c r="D20" s="3">
        <v>32.322000000000003</v>
      </c>
      <c r="E20" s="2">
        <v>142879.79</v>
      </c>
      <c r="F20" s="3">
        <v>43.8</v>
      </c>
      <c r="G20" s="2">
        <v>90198.16</v>
      </c>
      <c r="H20" s="3">
        <v>1719</v>
      </c>
      <c r="I20" s="2">
        <v>105804.45</v>
      </c>
      <c r="J20" s="3">
        <v>1719</v>
      </c>
      <c r="K20" s="2">
        <v>92946.33</v>
      </c>
      <c r="L20" s="3">
        <v>5.5229999999999997</v>
      </c>
      <c r="M20" s="2">
        <v>3823.47</v>
      </c>
      <c r="N20" s="4">
        <f t="shared" si="0"/>
        <v>830212.90999999992</v>
      </c>
    </row>
    <row r="21" spans="1:15" ht="15.6" x14ac:dyDescent="0.3">
      <c r="A21" s="6" t="s">
        <v>21</v>
      </c>
      <c r="B21" s="5">
        <f>SUM(B9:B20)</f>
        <v>583.79600000000005</v>
      </c>
      <c r="C21" s="4">
        <f t="shared" ref="C21:M21" si="1">SUM(C9:C20)</f>
        <v>3594024</v>
      </c>
      <c r="D21" s="5">
        <f t="shared" si="1"/>
        <v>270.08799999999997</v>
      </c>
      <c r="E21" s="4">
        <f t="shared" si="1"/>
        <v>1188666.48</v>
      </c>
      <c r="F21" s="5">
        <f t="shared" si="1"/>
        <v>236.22399999999999</v>
      </c>
      <c r="G21" s="4">
        <f t="shared" si="1"/>
        <v>480889.03</v>
      </c>
      <c r="H21" s="5">
        <f t="shared" si="1"/>
        <v>20650.219999999998</v>
      </c>
      <c r="I21" s="4">
        <f t="shared" si="1"/>
        <v>1386524.49</v>
      </c>
      <c r="J21" s="5">
        <f t="shared" si="1"/>
        <v>20650.219999999998</v>
      </c>
      <c r="K21" s="4">
        <f t="shared" si="1"/>
        <v>1229678.0300000003</v>
      </c>
      <c r="L21" s="5">
        <f t="shared" si="1"/>
        <v>141.92799999999997</v>
      </c>
      <c r="M21" s="8">
        <f t="shared" si="1"/>
        <v>102235.81</v>
      </c>
      <c r="N21" s="4">
        <f>SUM(N9:N20)</f>
        <v>7982017.8399999989</v>
      </c>
    </row>
    <row r="23" spans="1:15" ht="15" x14ac:dyDescent="0.35">
      <c r="A23" s="22" t="s">
        <v>26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</row>
    <row r="24" spans="1:15" ht="32.25" customHeight="1" x14ac:dyDescent="0.3">
      <c r="A24" s="15" t="s">
        <v>6</v>
      </c>
      <c r="B24" s="15" t="s">
        <v>24</v>
      </c>
      <c r="C24" s="15"/>
      <c r="D24" s="15" t="s">
        <v>28</v>
      </c>
      <c r="E24" s="15"/>
      <c r="F24" s="15" t="s">
        <v>0</v>
      </c>
      <c r="G24" s="15"/>
      <c r="H24" s="15" t="s">
        <v>1</v>
      </c>
      <c r="I24" s="15"/>
      <c r="J24" s="15" t="s">
        <v>2</v>
      </c>
      <c r="K24" s="15"/>
      <c r="L24" s="15" t="s">
        <v>23</v>
      </c>
      <c r="M24" s="15"/>
      <c r="N24" s="15" t="s">
        <v>7</v>
      </c>
    </row>
    <row r="25" spans="1:15" ht="15.6" x14ac:dyDescent="0.3">
      <c r="A25" s="15"/>
      <c r="B25" s="9" t="s">
        <v>3</v>
      </c>
      <c r="C25" s="9" t="s">
        <v>4</v>
      </c>
      <c r="D25" s="9" t="s">
        <v>31</v>
      </c>
      <c r="E25" s="9" t="s">
        <v>4</v>
      </c>
      <c r="F25" s="9" t="s">
        <v>8</v>
      </c>
      <c r="G25" s="9" t="s">
        <v>4</v>
      </c>
      <c r="H25" s="9" t="s">
        <v>5</v>
      </c>
      <c r="I25" s="9" t="s">
        <v>4</v>
      </c>
      <c r="J25" s="9" t="s">
        <v>5</v>
      </c>
      <c r="K25" s="9" t="s">
        <v>4</v>
      </c>
      <c r="L25" s="9" t="s">
        <v>5</v>
      </c>
      <c r="M25" s="9" t="s">
        <v>4</v>
      </c>
      <c r="N25" s="15"/>
    </row>
    <row r="26" spans="1:15" ht="15.6" x14ac:dyDescent="0.3">
      <c r="A26" s="9" t="s">
        <v>9</v>
      </c>
      <c r="B26" s="3">
        <v>67.168000000000006</v>
      </c>
      <c r="C26" s="2">
        <v>422669.27</v>
      </c>
      <c r="D26" s="3">
        <v>33.124000000000002</v>
      </c>
      <c r="E26" s="2">
        <v>145776.23000000001</v>
      </c>
      <c r="F26" s="3">
        <v>46.11</v>
      </c>
      <c r="G26" s="2">
        <v>94969.5</v>
      </c>
      <c r="H26" s="3">
        <v>2422.52</v>
      </c>
      <c r="I26" s="2">
        <v>182136.02</v>
      </c>
      <c r="J26" s="3">
        <v>2422.52</v>
      </c>
      <c r="K26" s="2">
        <v>160001.54999999999</v>
      </c>
      <c r="L26" s="3">
        <v>5.2380000000000004</v>
      </c>
      <c r="M26" s="2">
        <v>3626.16</v>
      </c>
      <c r="N26" s="4">
        <f>C26++E26+G26+I26+K26+M26</f>
        <v>1009178.7300000001</v>
      </c>
      <c r="O26" s="1"/>
    </row>
    <row r="27" spans="1:15" ht="15.6" x14ac:dyDescent="0.3">
      <c r="A27" s="9" t="s">
        <v>10</v>
      </c>
      <c r="B27" s="3">
        <v>56.145000000000003</v>
      </c>
      <c r="C27" s="2">
        <v>353406.71999999997</v>
      </c>
      <c r="D27" s="3">
        <v>28.763000000000002</v>
      </c>
      <c r="E27" s="2">
        <v>126386.81</v>
      </c>
      <c r="F27" s="3">
        <v>44.47</v>
      </c>
      <c r="G27" s="2">
        <v>97074.08</v>
      </c>
      <c r="H27" s="3">
        <v>1617</v>
      </c>
      <c r="I27" s="2">
        <v>98172.25</v>
      </c>
      <c r="J27" s="3">
        <v>1617</v>
      </c>
      <c r="K27" s="2">
        <v>86241.65</v>
      </c>
      <c r="L27" s="3">
        <v>5.2380000000000004</v>
      </c>
      <c r="M27" s="2">
        <v>3626.16</v>
      </c>
      <c r="N27" s="4">
        <f t="shared" ref="N27:N37" si="2">C27++E27+G27+I27+K27+M27</f>
        <v>764907.67</v>
      </c>
    </row>
    <row r="28" spans="1:15" ht="15.6" x14ac:dyDescent="0.3">
      <c r="A28" s="9" t="s">
        <v>11</v>
      </c>
      <c r="B28" s="3">
        <v>52.923999999999999</v>
      </c>
      <c r="C28" s="2">
        <v>339383.24</v>
      </c>
      <c r="D28" s="3">
        <v>25.853999999999999</v>
      </c>
      <c r="E28" s="2">
        <v>113781.59</v>
      </c>
      <c r="F28" s="3">
        <v>35.47</v>
      </c>
      <c r="G28" s="2">
        <v>78616.820000000007</v>
      </c>
      <c r="H28" s="3">
        <v>1763.34</v>
      </c>
      <c r="I28" s="2">
        <v>108532.98</v>
      </c>
      <c r="J28" s="3">
        <v>1763.34</v>
      </c>
      <c r="K28" s="2">
        <v>95343.79</v>
      </c>
      <c r="L28" s="3">
        <v>5.2380000000000004</v>
      </c>
      <c r="M28" s="2">
        <v>3626.16</v>
      </c>
      <c r="N28" s="4">
        <f t="shared" si="2"/>
        <v>739284.58</v>
      </c>
    </row>
    <row r="29" spans="1:15" ht="15.6" x14ac:dyDescent="0.3">
      <c r="A29" s="9" t="s">
        <v>12</v>
      </c>
      <c r="B29" s="3">
        <v>27.181000000000001</v>
      </c>
      <c r="C29" s="2">
        <v>171107.17</v>
      </c>
      <c r="D29" s="3">
        <v>14.49</v>
      </c>
      <c r="E29" s="2">
        <v>63648.95</v>
      </c>
      <c r="F29" s="3">
        <v>29.9</v>
      </c>
      <c r="G29" s="2">
        <v>61582.53</v>
      </c>
      <c r="H29" s="3">
        <v>375</v>
      </c>
      <c r="I29" s="2">
        <v>27697.5</v>
      </c>
      <c r="J29" s="3">
        <v>375</v>
      </c>
      <c r="K29" s="2">
        <v>24331.5</v>
      </c>
      <c r="L29" s="3">
        <v>5.2380000000000004</v>
      </c>
      <c r="M29" s="2">
        <v>3626.16</v>
      </c>
      <c r="N29" s="4">
        <f t="shared" si="2"/>
        <v>351993.81</v>
      </c>
    </row>
    <row r="30" spans="1:15" ht="15.6" x14ac:dyDescent="0.3">
      <c r="A30" s="9" t="s">
        <v>13</v>
      </c>
      <c r="B30" s="3">
        <v>16.143000000000001</v>
      </c>
      <c r="C30" s="2">
        <v>98936.639999999999</v>
      </c>
      <c r="D30" s="3">
        <v>6.742</v>
      </c>
      <c r="E30" s="2">
        <v>29918.54</v>
      </c>
      <c r="F30" s="3">
        <v>10.199999999999999</v>
      </c>
      <c r="G30" s="2">
        <v>21018.98</v>
      </c>
      <c r="H30" s="3">
        <v>121</v>
      </c>
      <c r="I30" s="2">
        <v>8937.06</v>
      </c>
      <c r="J30" s="3">
        <v>121</v>
      </c>
      <c r="K30" s="2">
        <v>7850.96</v>
      </c>
      <c r="L30" s="3">
        <v>5.2380000000000004</v>
      </c>
      <c r="M30" s="2">
        <v>3626.16</v>
      </c>
      <c r="N30" s="4">
        <f t="shared" si="2"/>
        <v>170288.34</v>
      </c>
    </row>
    <row r="31" spans="1:15" ht="15.6" x14ac:dyDescent="0.3">
      <c r="A31" s="9" t="s">
        <v>14</v>
      </c>
      <c r="B31" s="3">
        <v>10.994</v>
      </c>
      <c r="C31" s="2">
        <v>71044.27</v>
      </c>
      <c r="D31" s="3">
        <v>4.718</v>
      </c>
      <c r="E31" s="2">
        <v>20869.79</v>
      </c>
      <c r="F31" s="3">
        <v>3.4000000000000002E-2</v>
      </c>
      <c r="G31" s="2">
        <v>70.02</v>
      </c>
      <c r="H31" s="3">
        <v>67</v>
      </c>
      <c r="I31" s="2">
        <v>4948.62</v>
      </c>
      <c r="J31" s="3">
        <v>67</v>
      </c>
      <c r="K31" s="2">
        <v>4347.2299999999996</v>
      </c>
      <c r="L31" s="3">
        <v>5.2380000000000004</v>
      </c>
      <c r="M31" s="2">
        <v>3626.16</v>
      </c>
      <c r="N31" s="4">
        <f t="shared" si="2"/>
        <v>104906.09</v>
      </c>
    </row>
    <row r="32" spans="1:15" ht="15.6" x14ac:dyDescent="0.3">
      <c r="A32" s="9" t="s">
        <v>15</v>
      </c>
      <c r="B32" s="3">
        <v>12.974</v>
      </c>
      <c r="C32" s="2">
        <v>87739.19</v>
      </c>
      <c r="D32" s="3">
        <v>4.5439999999999996</v>
      </c>
      <c r="E32" s="2">
        <v>20091.23</v>
      </c>
      <c r="F32" s="3">
        <v>0</v>
      </c>
      <c r="G32" s="2">
        <v>0</v>
      </c>
      <c r="H32" s="3">
        <v>951</v>
      </c>
      <c r="I32" s="2">
        <v>74350.67</v>
      </c>
      <c r="J32" s="3">
        <v>951</v>
      </c>
      <c r="K32" s="2">
        <v>65316.54</v>
      </c>
      <c r="L32" s="3">
        <v>2.39</v>
      </c>
      <c r="M32" s="2">
        <v>1707.6</v>
      </c>
      <c r="N32" s="4">
        <f t="shared" si="2"/>
        <v>249205.23</v>
      </c>
    </row>
    <row r="33" spans="1:16" ht="15.6" x14ac:dyDescent="0.3">
      <c r="A33" s="9" t="s">
        <v>16</v>
      </c>
      <c r="B33" s="3">
        <v>18.465</v>
      </c>
      <c r="C33" s="2">
        <v>127332.59</v>
      </c>
      <c r="D33" s="3">
        <v>6.7210000000000001</v>
      </c>
      <c r="E33" s="2">
        <v>29746.39</v>
      </c>
      <c r="F33" s="3">
        <v>0</v>
      </c>
      <c r="G33" s="2">
        <v>0</v>
      </c>
      <c r="H33" s="3">
        <v>285.66000000000003</v>
      </c>
      <c r="I33" s="2">
        <v>18196.990000000002</v>
      </c>
      <c r="J33" s="3">
        <v>285.66000000000003</v>
      </c>
      <c r="K33" s="2">
        <v>15985.93</v>
      </c>
      <c r="L33" s="3">
        <v>3.39</v>
      </c>
      <c r="M33" s="2">
        <v>2422.0700000000002</v>
      </c>
      <c r="N33" s="4">
        <f t="shared" si="2"/>
        <v>193683.96999999997</v>
      </c>
    </row>
    <row r="34" spans="1:16" ht="15.6" x14ac:dyDescent="0.3">
      <c r="A34" s="9" t="s">
        <v>17</v>
      </c>
      <c r="B34" s="3">
        <v>18.465</v>
      </c>
      <c r="C34" s="2">
        <v>127332.59</v>
      </c>
      <c r="D34" s="3">
        <v>18.751000000000001</v>
      </c>
      <c r="E34" s="2">
        <v>83265.240000000005</v>
      </c>
      <c r="F34" s="3">
        <v>30.867999999999999</v>
      </c>
      <c r="G34" s="2">
        <v>65788.11</v>
      </c>
      <c r="H34" s="3">
        <v>854</v>
      </c>
      <c r="I34" s="2">
        <v>65279.76</v>
      </c>
      <c r="J34" s="3">
        <v>854</v>
      </c>
      <c r="K34" s="2">
        <v>57347.81</v>
      </c>
      <c r="L34" s="3">
        <v>3.39</v>
      </c>
      <c r="M34" s="2">
        <v>2422.0700000000002</v>
      </c>
      <c r="N34" s="4">
        <f t="shared" si="2"/>
        <v>401435.58</v>
      </c>
    </row>
    <row r="35" spans="1:16" ht="15.6" x14ac:dyDescent="0.3">
      <c r="A35" s="9" t="s">
        <v>18</v>
      </c>
      <c r="B35" s="3">
        <v>48.484000000000002</v>
      </c>
      <c r="C35" s="2">
        <v>335797.52</v>
      </c>
      <c r="D35" s="3">
        <v>24.588999999999999</v>
      </c>
      <c r="E35" s="2">
        <v>109213.22</v>
      </c>
      <c r="F35" s="3">
        <v>33.295000000000002</v>
      </c>
      <c r="G35" s="2">
        <v>70960.710000000006</v>
      </c>
      <c r="H35" s="3">
        <v>1440</v>
      </c>
      <c r="I35" s="2">
        <v>110073.60000000001</v>
      </c>
      <c r="J35" s="3">
        <v>1440</v>
      </c>
      <c r="K35" s="2">
        <v>96698.880000000005</v>
      </c>
      <c r="L35" s="3">
        <v>3.39</v>
      </c>
      <c r="M35" s="2">
        <v>2422.0700000000002</v>
      </c>
      <c r="N35" s="4">
        <f t="shared" si="2"/>
        <v>725166</v>
      </c>
    </row>
    <row r="36" spans="1:16" ht="15.6" x14ac:dyDescent="0.3">
      <c r="A36" s="9" t="s">
        <v>19</v>
      </c>
      <c r="B36" s="3">
        <v>56.500999999999998</v>
      </c>
      <c r="C36" s="2">
        <v>391040.27</v>
      </c>
      <c r="D36" s="3">
        <v>25.687999999999999</v>
      </c>
      <c r="E36" s="2">
        <v>113767.73</v>
      </c>
      <c r="F36" s="3">
        <v>44.04</v>
      </c>
      <c r="G36" s="2">
        <v>93865.49</v>
      </c>
      <c r="H36" s="3">
        <v>1100</v>
      </c>
      <c r="I36" s="2">
        <v>70070</v>
      </c>
      <c r="J36" s="3">
        <v>1100</v>
      </c>
      <c r="K36" s="2">
        <v>61556</v>
      </c>
      <c r="L36" s="3">
        <v>3.39</v>
      </c>
      <c r="M36" s="2">
        <v>2422.0700000000002</v>
      </c>
      <c r="N36" s="4">
        <f t="shared" si="2"/>
        <v>732721.55999999994</v>
      </c>
    </row>
    <row r="37" spans="1:16" ht="15.6" x14ac:dyDescent="0.3">
      <c r="A37" s="9" t="s">
        <v>20</v>
      </c>
      <c r="B37" s="3">
        <v>61.731000000000002</v>
      </c>
      <c r="C37" s="2">
        <v>413164.01</v>
      </c>
      <c r="D37" s="3">
        <v>30.07</v>
      </c>
      <c r="E37" s="2">
        <v>133174.85999999999</v>
      </c>
      <c r="F37" s="3">
        <v>70.195999999999998</v>
      </c>
      <c r="G37" s="2">
        <v>149606.78</v>
      </c>
      <c r="H37" s="3">
        <v>1102</v>
      </c>
      <c r="I37" s="2">
        <v>98663.86</v>
      </c>
      <c r="J37" s="3">
        <v>1102</v>
      </c>
      <c r="K37" s="2">
        <v>86675.51</v>
      </c>
      <c r="L37" s="3">
        <v>3.39</v>
      </c>
      <c r="M37" s="2">
        <v>2422.0700000000002</v>
      </c>
      <c r="N37" s="4">
        <f t="shared" si="2"/>
        <v>883707.09</v>
      </c>
    </row>
    <row r="38" spans="1:16" ht="15.6" x14ac:dyDescent="0.3">
      <c r="A38" s="6" t="s">
        <v>21</v>
      </c>
      <c r="B38" s="5">
        <f t="shared" ref="B38:N38" si="3">SUM(B26:B37)</f>
        <v>447.17499999999995</v>
      </c>
      <c r="C38" s="4">
        <f t="shared" si="3"/>
        <v>2938953.4800000004</v>
      </c>
      <c r="D38" s="5">
        <f t="shared" ref="D38:E38" si="4">SUM(D26:D37)</f>
        <v>224.05399999999997</v>
      </c>
      <c r="E38" s="4">
        <f t="shared" si="4"/>
        <v>989640.57999999984</v>
      </c>
      <c r="F38" s="5">
        <f t="shared" si="3"/>
        <v>344.58299999999997</v>
      </c>
      <c r="G38" s="4">
        <f t="shared" si="3"/>
        <v>733553.02000000014</v>
      </c>
      <c r="H38" s="5">
        <f t="shared" si="3"/>
        <v>12098.52</v>
      </c>
      <c r="I38" s="4">
        <f t="shared" si="3"/>
        <v>867059.30999999994</v>
      </c>
      <c r="J38" s="5">
        <f t="shared" si="3"/>
        <v>12098.52</v>
      </c>
      <c r="K38" s="4">
        <f t="shared" si="3"/>
        <v>761697.35</v>
      </c>
      <c r="L38" s="5">
        <f t="shared" si="3"/>
        <v>50.768000000000001</v>
      </c>
      <c r="M38" s="10">
        <f t="shared" si="3"/>
        <v>35574.909999999996</v>
      </c>
      <c r="N38" s="8">
        <f t="shared" si="3"/>
        <v>6326478.6499999994</v>
      </c>
      <c r="O38" s="1"/>
      <c r="P38" s="1"/>
    </row>
    <row r="39" spans="1:16" x14ac:dyDescent="0.3">
      <c r="K39" s="1"/>
    </row>
    <row r="40" spans="1:16" ht="15" x14ac:dyDescent="0.35">
      <c r="A40" s="20" t="s">
        <v>22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</row>
    <row r="41" spans="1:16" ht="31.5" customHeight="1" x14ac:dyDescent="0.3">
      <c r="A41" s="15" t="s">
        <v>6</v>
      </c>
      <c r="B41" s="15" t="s">
        <v>24</v>
      </c>
      <c r="C41" s="15"/>
      <c r="D41" s="15" t="s">
        <v>28</v>
      </c>
      <c r="E41" s="15"/>
      <c r="F41" s="15" t="s">
        <v>0</v>
      </c>
      <c r="G41" s="15"/>
      <c r="H41" s="15" t="s">
        <v>1</v>
      </c>
      <c r="I41" s="15"/>
      <c r="J41" s="15" t="s">
        <v>2</v>
      </c>
      <c r="K41" s="15"/>
      <c r="L41" s="15" t="s">
        <v>23</v>
      </c>
      <c r="M41" s="15"/>
      <c r="N41" s="15" t="s">
        <v>7</v>
      </c>
    </row>
    <row r="42" spans="1:16" ht="15.6" x14ac:dyDescent="0.3">
      <c r="A42" s="15"/>
      <c r="B42" s="9" t="s">
        <v>3</v>
      </c>
      <c r="C42" s="9" t="s">
        <v>4</v>
      </c>
      <c r="D42" s="9" t="s">
        <v>31</v>
      </c>
      <c r="E42" s="9" t="s">
        <v>4</v>
      </c>
      <c r="F42" s="9" t="s">
        <v>8</v>
      </c>
      <c r="G42" s="9" t="s">
        <v>4</v>
      </c>
      <c r="H42" s="9" t="s">
        <v>5</v>
      </c>
      <c r="I42" s="9" t="s">
        <v>4</v>
      </c>
      <c r="J42" s="9" t="s">
        <v>5</v>
      </c>
      <c r="K42" s="9" t="s">
        <v>4</v>
      </c>
      <c r="L42" s="9" t="s">
        <v>5</v>
      </c>
      <c r="M42" s="9" t="s">
        <v>4</v>
      </c>
      <c r="N42" s="15"/>
    </row>
    <row r="43" spans="1:16" ht="15.6" x14ac:dyDescent="0.3">
      <c r="A43" s="9" t="s">
        <v>9</v>
      </c>
      <c r="B43" s="11">
        <f t="shared" ref="B43:M54" si="5">B26-B9</f>
        <v>2.2390000000000043</v>
      </c>
      <c r="C43" s="12">
        <f t="shared" si="5"/>
        <v>-238.19000000000233</v>
      </c>
      <c r="D43" s="11">
        <f t="shared" si="5"/>
        <v>-1.8159999999999954</v>
      </c>
      <c r="E43" s="12">
        <f t="shared" si="5"/>
        <v>-7738.9499999999825</v>
      </c>
      <c r="F43" s="11">
        <f t="shared" si="5"/>
        <v>16.138999999999999</v>
      </c>
      <c r="G43" s="12">
        <f t="shared" si="5"/>
        <v>34460.93</v>
      </c>
      <c r="H43" s="11">
        <f t="shared" si="5"/>
        <v>487.38799999999992</v>
      </c>
      <c r="I43" s="12">
        <f t="shared" si="5"/>
        <v>41924.089999999997</v>
      </c>
      <c r="J43" s="11">
        <f t="shared" si="5"/>
        <v>487.38799999999992</v>
      </c>
      <c r="K43" s="12">
        <f t="shared" si="5"/>
        <v>35371.319999999992</v>
      </c>
      <c r="L43" s="11">
        <f t="shared" si="5"/>
        <v>-19.202999999999999</v>
      </c>
      <c r="M43" s="12">
        <f t="shared" si="5"/>
        <v>-14260.16</v>
      </c>
      <c r="N43" s="13">
        <f>C43++E43+G43+I43+K43+M43</f>
        <v>89519.039999999994</v>
      </c>
    </row>
    <row r="44" spans="1:16" ht="15.6" x14ac:dyDescent="0.3">
      <c r="A44" s="9" t="s">
        <v>10</v>
      </c>
      <c r="B44" s="11">
        <f t="shared" si="5"/>
        <v>-8.0129999999999981</v>
      </c>
      <c r="C44" s="12">
        <f t="shared" si="5"/>
        <v>-21363.510000000009</v>
      </c>
      <c r="D44" s="11">
        <f t="shared" si="5"/>
        <v>-4.4969999999999963</v>
      </c>
      <c r="E44" s="12">
        <f t="shared" si="5"/>
        <v>-19795.679999999993</v>
      </c>
      <c r="F44" s="11">
        <f t="shared" si="5"/>
        <v>16.155999999999999</v>
      </c>
      <c r="G44" s="12">
        <f t="shared" si="5"/>
        <v>39910.83</v>
      </c>
      <c r="H44" s="11">
        <f t="shared" si="5"/>
        <v>-111.66300000000001</v>
      </c>
      <c r="I44" s="12">
        <f t="shared" si="5"/>
        <v>-27079.759999999995</v>
      </c>
      <c r="J44" s="11">
        <f t="shared" si="5"/>
        <v>-111.66300000000001</v>
      </c>
      <c r="K44" s="12">
        <f t="shared" si="5"/>
        <v>-25091.150000000009</v>
      </c>
      <c r="L44" s="11">
        <f t="shared" si="5"/>
        <v>-19.202999999999999</v>
      </c>
      <c r="M44" s="12">
        <f t="shared" si="5"/>
        <v>-14260.16</v>
      </c>
      <c r="N44" s="13">
        <f t="shared" ref="N44:N54" si="6">C44++E44+G44+I44+K44+M44</f>
        <v>-67679.430000000008</v>
      </c>
    </row>
    <row r="45" spans="1:16" ht="15.6" x14ac:dyDescent="0.3">
      <c r="A45" s="9" t="s">
        <v>11</v>
      </c>
      <c r="B45" s="11">
        <f t="shared" si="5"/>
        <v>-7.7060000000000031</v>
      </c>
      <c r="C45" s="12">
        <f t="shared" si="5"/>
        <v>-17096.890000000014</v>
      </c>
      <c r="D45" s="11">
        <f t="shared" si="5"/>
        <v>-4.2989999999999995</v>
      </c>
      <c r="E45" s="12">
        <f t="shared" si="5"/>
        <v>-18317.130000000005</v>
      </c>
      <c r="F45" s="11">
        <f t="shared" si="5"/>
        <v>16.29</v>
      </c>
      <c r="G45" s="12">
        <f t="shared" si="5"/>
        <v>39894.240000000005</v>
      </c>
      <c r="H45" s="11">
        <f t="shared" si="5"/>
        <v>-302.58200000000011</v>
      </c>
      <c r="I45" s="12">
        <f t="shared" si="5"/>
        <v>-41155.470000000016</v>
      </c>
      <c r="J45" s="11">
        <f t="shared" si="5"/>
        <v>-302.58200000000011</v>
      </c>
      <c r="K45" s="12">
        <f t="shared" si="5"/>
        <v>-37709.840000000011</v>
      </c>
      <c r="L45" s="11">
        <f t="shared" si="5"/>
        <v>-19.202999999999999</v>
      </c>
      <c r="M45" s="12">
        <f t="shared" si="5"/>
        <v>-14260.14</v>
      </c>
      <c r="N45" s="13">
        <f t="shared" si="6"/>
        <v>-88645.23000000004</v>
      </c>
    </row>
    <row r="46" spans="1:16" ht="15.6" x14ac:dyDescent="0.3">
      <c r="A46" s="9" t="s">
        <v>12</v>
      </c>
      <c r="B46" s="11">
        <f t="shared" si="5"/>
        <v>-26.776999999999997</v>
      </c>
      <c r="C46" s="12">
        <f t="shared" si="5"/>
        <v>-147914.15</v>
      </c>
      <c r="D46" s="11">
        <f t="shared" si="5"/>
        <v>-16.064999999999998</v>
      </c>
      <c r="E46" s="12">
        <f t="shared" si="5"/>
        <v>-70435.319999999992</v>
      </c>
      <c r="F46" s="11">
        <f t="shared" si="5"/>
        <v>-0.16400000000000148</v>
      </c>
      <c r="G46" s="12">
        <f t="shared" si="5"/>
        <v>886.20999999999913</v>
      </c>
      <c r="H46" s="11">
        <f t="shared" si="5"/>
        <v>-1866.42</v>
      </c>
      <c r="I46" s="12">
        <f t="shared" si="5"/>
        <v>-134706.82999999999</v>
      </c>
      <c r="J46" s="11">
        <f t="shared" si="5"/>
        <v>-1866.42</v>
      </c>
      <c r="K46" s="12">
        <f t="shared" si="5"/>
        <v>-120024.91</v>
      </c>
      <c r="L46" s="11">
        <f t="shared" si="5"/>
        <v>-19.183</v>
      </c>
      <c r="M46" s="12">
        <f t="shared" si="5"/>
        <v>-13930.59</v>
      </c>
      <c r="N46" s="13">
        <f t="shared" si="6"/>
        <v>-486125.59</v>
      </c>
    </row>
    <row r="47" spans="1:16" ht="15.6" x14ac:dyDescent="0.3">
      <c r="A47" s="9" t="s">
        <v>13</v>
      </c>
      <c r="B47" s="11">
        <f t="shared" si="5"/>
        <v>-31.707999999999998</v>
      </c>
      <c r="C47" s="12">
        <f t="shared" si="5"/>
        <v>-183107.55</v>
      </c>
      <c r="D47" s="11">
        <f t="shared" si="5"/>
        <v>-16.613</v>
      </c>
      <c r="E47" s="12">
        <f t="shared" si="5"/>
        <v>-72562.06</v>
      </c>
      <c r="F47" s="11">
        <f t="shared" si="5"/>
        <v>-14.515000000000001</v>
      </c>
      <c r="G47" s="12">
        <f t="shared" si="5"/>
        <v>-28878.23</v>
      </c>
      <c r="H47" s="11">
        <f t="shared" si="5"/>
        <v>-1933.0230000000001</v>
      </c>
      <c r="I47" s="12">
        <f t="shared" si="5"/>
        <v>-139889.23000000001</v>
      </c>
      <c r="J47" s="11">
        <f t="shared" si="5"/>
        <v>-1933.0230000000001</v>
      </c>
      <c r="K47" s="12">
        <f t="shared" si="5"/>
        <v>-124436.33</v>
      </c>
      <c r="L47" s="11">
        <f t="shared" si="5"/>
        <v>-0.28499999999999925</v>
      </c>
      <c r="M47" s="12">
        <f t="shared" si="5"/>
        <v>-341.43000000000029</v>
      </c>
      <c r="N47" s="13">
        <f t="shared" si="6"/>
        <v>-549214.82999999996</v>
      </c>
    </row>
    <row r="48" spans="1:16" ht="15.6" x14ac:dyDescent="0.3">
      <c r="A48" s="9" t="s">
        <v>14</v>
      </c>
      <c r="B48" s="11">
        <f t="shared" si="5"/>
        <v>-27.061999999999998</v>
      </c>
      <c r="C48" s="12">
        <f t="shared" si="5"/>
        <v>-151116</v>
      </c>
      <c r="D48" s="11">
        <f t="shared" si="5"/>
        <v>-11.847999999999999</v>
      </c>
      <c r="E48" s="12">
        <f t="shared" si="5"/>
        <v>-51972.57</v>
      </c>
      <c r="F48" s="11">
        <f t="shared" si="5"/>
        <v>-8.25</v>
      </c>
      <c r="G48" s="12">
        <f t="shared" si="5"/>
        <v>-20089.98</v>
      </c>
      <c r="H48" s="11">
        <f t="shared" si="5"/>
        <v>-1449.64</v>
      </c>
      <c r="I48" s="12">
        <f t="shared" si="5"/>
        <v>-86626.1</v>
      </c>
      <c r="J48" s="11">
        <f t="shared" si="5"/>
        <v>-1449.64</v>
      </c>
      <c r="K48" s="12">
        <f t="shared" si="5"/>
        <v>-77050.840000000011</v>
      </c>
      <c r="L48" s="11">
        <f t="shared" si="5"/>
        <v>-0.28499999999999925</v>
      </c>
      <c r="M48" s="12">
        <f t="shared" si="5"/>
        <v>-341.43000000000029</v>
      </c>
      <c r="N48" s="13">
        <f t="shared" si="6"/>
        <v>-387196.92000000004</v>
      </c>
    </row>
    <row r="49" spans="1:14" ht="15.6" x14ac:dyDescent="0.3">
      <c r="A49" s="9" t="s">
        <v>15</v>
      </c>
      <c r="B49" s="11">
        <f t="shared" si="5"/>
        <v>3.6810000000000009</v>
      </c>
      <c r="C49" s="12">
        <f t="shared" si="5"/>
        <v>30658.520000000004</v>
      </c>
      <c r="D49" s="11">
        <f t="shared" si="5"/>
        <v>3.4859999999999998</v>
      </c>
      <c r="E49" s="12">
        <f t="shared" si="5"/>
        <v>15411.099999999999</v>
      </c>
      <c r="F49" s="11">
        <f t="shared" si="5"/>
        <v>0</v>
      </c>
      <c r="G49" s="12">
        <f t="shared" si="5"/>
        <v>0</v>
      </c>
      <c r="H49" s="11">
        <f t="shared" si="5"/>
        <v>319</v>
      </c>
      <c r="I49" s="12">
        <f t="shared" si="5"/>
        <v>27648.400000000001</v>
      </c>
      <c r="J49" s="11">
        <f t="shared" si="5"/>
        <v>319</v>
      </c>
      <c r="K49" s="12">
        <f t="shared" si="5"/>
        <v>23816.89</v>
      </c>
      <c r="L49" s="11">
        <f t="shared" si="5"/>
        <v>-3.1329999999999996</v>
      </c>
      <c r="M49" s="12">
        <f t="shared" si="5"/>
        <v>-2259.9900000000002</v>
      </c>
      <c r="N49" s="13">
        <f t="shared" si="6"/>
        <v>95274.92</v>
      </c>
    </row>
    <row r="50" spans="1:14" ht="15.6" x14ac:dyDescent="0.3">
      <c r="A50" s="9" t="s">
        <v>16</v>
      </c>
      <c r="B50" s="11">
        <f t="shared" si="5"/>
        <v>-4.9770000000000003</v>
      </c>
      <c r="C50" s="12">
        <f t="shared" si="5"/>
        <v>-18271.709999999992</v>
      </c>
      <c r="D50" s="11">
        <f t="shared" si="5"/>
        <v>-6.8189999999999991</v>
      </c>
      <c r="E50" s="12">
        <f t="shared" si="5"/>
        <v>-30053.949999999997</v>
      </c>
      <c r="F50" s="11">
        <f t="shared" si="5"/>
        <v>0</v>
      </c>
      <c r="G50" s="12">
        <f t="shared" si="5"/>
        <v>0</v>
      </c>
      <c r="H50" s="11">
        <f t="shared" si="5"/>
        <v>-745.33999999999992</v>
      </c>
      <c r="I50" s="12">
        <f t="shared" si="5"/>
        <v>-45291.990000000005</v>
      </c>
      <c r="J50" s="11">
        <f t="shared" si="5"/>
        <v>-745.33999999999992</v>
      </c>
      <c r="K50" s="12">
        <f t="shared" si="5"/>
        <v>-40430.39</v>
      </c>
      <c r="L50" s="11">
        <f t="shared" si="5"/>
        <v>-2.1329999999999996</v>
      </c>
      <c r="M50" s="12">
        <f t="shared" si="5"/>
        <v>-1401.3999999999996</v>
      </c>
      <c r="N50" s="13">
        <f t="shared" si="6"/>
        <v>-135449.43999999997</v>
      </c>
    </row>
    <row r="51" spans="1:14" ht="15.6" x14ac:dyDescent="0.3">
      <c r="A51" s="9" t="s">
        <v>17</v>
      </c>
      <c r="B51" s="11">
        <f t="shared" si="5"/>
        <v>-26.428999999999998</v>
      </c>
      <c r="C51" s="12">
        <f t="shared" si="5"/>
        <v>-165167.47</v>
      </c>
      <c r="D51" s="11">
        <f t="shared" si="5"/>
        <v>-0.14399999999999835</v>
      </c>
      <c r="E51" s="12">
        <f t="shared" si="5"/>
        <v>-130.86000000000058</v>
      </c>
      <c r="F51" s="11">
        <f t="shared" si="5"/>
        <v>21.107999999999997</v>
      </c>
      <c r="G51" s="12">
        <f t="shared" si="5"/>
        <v>49039.369999999995</v>
      </c>
      <c r="H51" s="11">
        <f t="shared" si="5"/>
        <v>-819.82999999999993</v>
      </c>
      <c r="I51" s="12">
        <f t="shared" si="5"/>
        <v>-37793.109999999993</v>
      </c>
      <c r="J51" s="11">
        <f t="shared" si="5"/>
        <v>-819.82999999999993</v>
      </c>
      <c r="K51" s="12">
        <f t="shared" si="5"/>
        <v>-34125.540000000008</v>
      </c>
      <c r="L51" s="11">
        <f t="shared" si="5"/>
        <v>-2.1329999999999996</v>
      </c>
      <c r="M51" s="12">
        <f t="shared" si="5"/>
        <v>-1401.3999999999996</v>
      </c>
      <c r="N51" s="13">
        <f t="shared" si="6"/>
        <v>-189579.01</v>
      </c>
    </row>
    <row r="52" spans="1:14" ht="15.6" x14ac:dyDescent="0.3">
      <c r="A52" s="9" t="s">
        <v>18</v>
      </c>
      <c r="B52" s="11">
        <f t="shared" si="5"/>
        <v>-1.4009999999999962</v>
      </c>
      <c r="C52" s="12">
        <f t="shared" si="5"/>
        <v>12041.650000000023</v>
      </c>
      <c r="D52" s="11">
        <f t="shared" si="5"/>
        <v>11.358999999999998</v>
      </c>
      <c r="E52" s="12">
        <f t="shared" si="5"/>
        <v>50703.97</v>
      </c>
      <c r="F52" s="11">
        <f t="shared" si="5"/>
        <v>32.228999999999999</v>
      </c>
      <c r="G52" s="12">
        <f t="shared" si="5"/>
        <v>68765.530000000013</v>
      </c>
      <c r="H52" s="11">
        <f t="shared" si="5"/>
        <v>-722.04</v>
      </c>
      <c r="I52" s="12">
        <f t="shared" si="5"/>
        <v>-23061.049999999988</v>
      </c>
      <c r="J52" s="11">
        <f t="shared" si="5"/>
        <v>-722.04</v>
      </c>
      <c r="K52" s="12">
        <f t="shared" si="5"/>
        <v>-21362.869999999995</v>
      </c>
      <c r="L52" s="11">
        <f t="shared" si="5"/>
        <v>-2.1329999999999996</v>
      </c>
      <c r="M52" s="12">
        <f t="shared" si="5"/>
        <v>-1401.3999999999996</v>
      </c>
      <c r="N52" s="13">
        <f t="shared" si="6"/>
        <v>85685.830000000045</v>
      </c>
    </row>
    <row r="53" spans="1:14" ht="15.6" x14ac:dyDescent="0.3">
      <c r="A53" s="9" t="s">
        <v>19</v>
      </c>
      <c r="B53" s="11">
        <f t="shared" si="5"/>
        <v>-7.9850000000000065</v>
      </c>
      <c r="C53" s="12">
        <f t="shared" si="5"/>
        <v>-12098.51999999996</v>
      </c>
      <c r="D53" s="11">
        <f t="shared" si="5"/>
        <v>3.4740000000000002</v>
      </c>
      <c r="E53" s="12">
        <f t="shared" si="5"/>
        <v>15570.479999999996</v>
      </c>
      <c r="F53" s="11">
        <f t="shared" si="5"/>
        <v>2.9699999999999989</v>
      </c>
      <c r="G53" s="12">
        <f t="shared" si="5"/>
        <v>9266.4700000000012</v>
      </c>
      <c r="H53" s="11">
        <f t="shared" si="5"/>
        <v>-790.55</v>
      </c>
      <c r="I53" s="12">
        <f t="shared" si="5"/>
        <v>-46293.539999999994</v>
      </c>
      <c r="J53" s="11">
        <f t="shared" si="5"/>
        <v>-790.55</v>
      </c>
      <c r="K53" s="12">
        <f t="shared" si="5"/>
        <v>-40666.199999999997</v>
      </c>
      <c r="L53" s="11">
        <f t="shared" si="5"/>
        <v>-2.1329999999999996</v>
      </c>
      <c r="M53" s="12">
        <f t="shared" si="5"/>
        <v>-1401.3999999999996</v>
      </c>
      <c r="N53" s="13">
        <f t="shared" si="6"/>
        <v>-75622.709999999948</v>
      </c>
    </row>
    <row r="54" spans="1:14" ht="15.6" x14ac:dyDescent="0.3">
      <c r="A54" s="9" t="s">
        <v>20</v>
      </c>
      <c r="B54" s="11">
        <f t="shared" si="5"/>
        <v>-0.48299999999999699</v>
      </c>
      <c r="C54" s="12">
        <f t="shared" si="5"/>
        <v>18603.299999999988</v>
      </c>
      <c r="D54" s="11">
        <f t="shared" si="5"/>
        <v>-2.2520000000000024</v>
      </c>
      <c r="E54" s="12">
        <f t="shared" si="5"/>
        <v>-9704.9300000000221</v>
      </c>
      <c r="F54" s="11">
        <f t="shared" si="5"/>
        <v>26.396000000000001</v>
      </c>
      <c r="G54" s="12">
        <f t="shared" si="5"/>
        <v>59408.619999999995</v>
      </c>
      <c r="H54" s="11">
        <f t="shared" si="5"/>
        <v>-617</v>
      </c>
      <c r="I54" s="12">
        <f t="shared" si="5"/>
        <v>-7140.5899999999965</v>
      </c>
      <c r="J54" s="11">
        <f t="shared" si="5"/>
        <v>-617</v>
      </c>
      <c r="K54" s="12">
        <f t="shared" si="5"/>
        <v>-6270.820000000007</v>
      </c>
      <c r="L54" s="11">
        <f t="shared" si="5"/>
        <v>-2.1329999999999996</v>
      </c>
      <c r="M54" s="12">
        <f t="shared" si="5"/>
        <v>-1401.3999999999996</v>
      </c>
      <c r="N54" s="13">
        <f t="shared" si="6"/>
        <v>53494.179999999957</v>
      </c>
    </row>
    <row r="55" spans="1:14" ht="15.6" x14ac:dyDescent="0.3">
      <c r="A55" s="6" t="s">
        <v>21</v>
      </c>
      <c r="B55" s="14">
        <f>SUM(B43:B54)</f>
        <v>-136.62100000000001</v>
      </c>
      <c r="C55" s="13">
        <f t="shared" ref="C55:M55" si="7">SUM(C43:C54)</f>
        <v>-655070.51999999979</v>
      </c>
      <c r="D55" s="14">
        <f t="shared" si="7"/>
        <v>-46.033999999999985</v>
      </c>
      <c r="E55" s="13">
        <f t="shared" si="7"/>
        <v>-199025.89999999994</v>
      </c>
      <c r="F55" s="14">
        <f t="shared" si="7"/>
        <v>108.35899999999999</v>
      </c>
      <c r="G55" s="13">
        <f t="shared" si="7"/>
        <v>252663.99000000002</v>
      </c>
      <c r="H55" s="14">
        <f t="shared" si="7"/>
        <v>-8551.7000000000007</v>
      </c>
      <c r="I55" s="13">
        <f t="shared" si="7"/>
        <v>-519465.17999999993</v>
      </c>
      <c r="J55" s="14">
        <f t="shared" si="7"/>
        <v>-8551.7000000000007</v>
      </c>
      <c r="K55" s="13">
        <f>SUM(K43:K54)</f>
        <v>-467980.68000000005</v>
      </c>
      <c r="L55" s="14">
        <f t="shared" si="7"/>
        <v>-91.159999999999968</v>
      </c>
      <c r="M55" s="13">
        <f t="shared" si="7"/>
        <v>-66660.900000000009</v>
      </c>
      <c r="N55" s="13">
        <f>SUM(N43:N54)</f>
        <v>-1655539.19</v>
      </c>
    </row>
    <row r="57" spans="1:14" ht="17.399999999999999" customHeight="1" x14ac:dyDescent="0.3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</row>
    <row r="58" spans="1:14" x14ac:dyDescent="0.3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</row>
    <row r="59" spans="1:14" x14ac:dyDescent="0.3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</row>
    <row r="60" spans="1:14" x14ac:dyDescent="0.3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</row>
    <row r="61" spans="1:14" x14ac:dyDescent="0.3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</row>
    <row r="62" spans="1:14" x14ac:dyDescent="0.3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</row>
    <row r="63" spans="1:14" x14ac:dyDescent="0.3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</row>
    <row r="64" spans="1:14" x14ac:dyDescent="0.3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</row>
    <row r="65" spans="1:14" ht="102" customHeight="1" x14ac:dyDescent="0.3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</row>
    <row r="66" spans="1:14" x14ac:dyDescent="0.3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</row>
    <row r="67" spans="1:14" x14ac:dyDescent="0.3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</row>
    <row r="68" spans="1:14" x14ac:dyDescent="0.3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</row>
    <row r="69" spans="1:14" x14ac:dyDescent="0.3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</row>
    <row r="70" spans="1:14" x14ac:dyDescent="0.3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</row>
    <row r="71" spans="1:14" x14ac:dyDescent="0.3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</row>
    <row r="72" spans="1:14" x14ac:dyDescent="0.3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</row>
    <row r="73" spans="1:14" x14ac:dyDescent="0.3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</row>
    <row r="74" spans="1:14" x14ac:dyDescent="0.3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</row>
    <row r="75" spans="1:14" x14ac:dyDescent="0.3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</row>
  </sheetData>
  <mergeCells count="31">
    <mergeCell ref="A1:L1"/>
    <mergeCell ref="A6:L6"/>
    <mergeCell ref="A7:A8"/>
    <mergeCell ref="B7:C7"/>
    <mergeCell ref="D7:E7"/>
    <mergeCell ref="F7:G7"/>
    <mergeCell ref="H7:I7"/>
    <mergeCell ref="J7:K7"/>
    <mergeCell ref="L7:M7"/>
    <mergeCell ref="N7:N8"/>
    <mergeCell ref="A23:L23"/>
    <mergeCell ref="A24:A25"/>
    <mergeCell ref="B24:C24"/>
    <mergeCell ref="D24:E24"/>
    <mergeCell ref="F24:G24"/>
    <mergeCell ref="H24:I24"/>
    <mergeCell ref="J24:K24"/>
    <mergeCell ref="L24:M24"/>
    <mergeCell ref="N24:N25"/>
    <mergeCell ref="N41:N42"/>
    <mergeCell ref="A57:L57"/>
    <mergeCell ref="A58:N58"/>
    <mergeCell ref="A59:N75"/>
    <mergeCell ref="A40:L40"/>
    <mergeCell ref="A41:A42"/>
    <mergeCell ref="B41:C41"/>
    <mergeCell ref="D41:E41"/>
    <mergeCell ref="F41:G41"/>
    <mergeCell ref="H41:I41"/>
    <mergeCell ref="J41:K41"/>
    <mergeCell ref="L41:M41"/>
  </mergeCells>
  <printOptions horizontalCentered="1"/>
  <pageMargins left="0.15748031496062992" right="0.15748031496062992" top="0.15748031496062992" bottom="0.15748031496062992" header="0.31496062992125984" footer="0.31496062992125984"/>
  <pageSetup paperSize="9" scale="61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итог</vt:lpstr>
      <vt:lpstr>итог!Область_печати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2021-01-29T10:27:07Z</dcterms:modified>
</cp:coreProperties>
</file>